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695" windowHeight="11760"/>
  </bookViews>
  <sheets>
    <sheet name="Prelievo 100%" sheetId="4" r:id="rId1"/>
    <sheet name="Prelievo 50%" sheetId="2" r:id="rId2"/>
    <sheet name="Ricapitalizzazione" sheetId="1" r:id="rId3"/>
  </sheets>
  <calcPr calcId="125725"/>
</workbook>
</file>

<file path=xl/calcChain.xml><?xml version="1.0" encoding="utf-8"?>
<calcChain xmlns="http://schemas.openxmlformats.org/spreadsheetml/2006/main">
  <c r="E11" i="1"/>
  <c r="E10"/>
  <c r="E9"/>
  <c r="E8"/>
  <c r="E7"/>
  <c r="E6"/>
  <c r="E5"/>
  <c r="E4"/>
  <c r="E3"/>
  <c r="D5"/>
  <c r="D6" s="1"/>
  <c r="D7" s="1"/>
  <c r="D8" s="1"/>
  <c r="D9" s="1"/>
  <c r="D10" s="1"/>
  <c r="D11" s="1"/>
  <c r="D4"/>
  <c r="D7" i="2"/>
  <c r="D8" s="1"/>
  <c r="D9" s="1"/>
  <c r="D10" s="1"/>
  <c r="D11" s="1"/>
  <c r="D6"/>
  <c r="D5"/>
  <c r="D4"/>
  <c r="E3"/>
  <c r="F3" s="1"/>
  <c r="G3" s="1"/>
  <c r="C4" s="1"/>
  <c r="E4" s="1"/>
  <c r="E3" i="4"/>
  <c r="D5"/>
  <c r="D6" s="1"/>
  <c r="D7" s="1"/>
  <c r="D8" s="1"/>
  <c r="D9" s="1"/>
  <c r="D10" s="1"/>
  <c r="D11" s="1"/>
  <c r="D4"/>
  <c r="F3"/>
  <c r="G3" s="1"/>
  <c r="C4" s="1"/>
  <c r="E4" s="1"/>
  <c r="F3" i="1"/>
  <c r="F4"/>
  <c r="C4"/>
  <c r="F4" i="2" l="1"/>
  <c r="G4" s="1"/>
  <c r="C5" s="1"/>
  <c r="E5" s="1"/>
  <c r="F4" i="4"/>
  <c r="G4" s="1"/>
  <c r="C5" s="1"/>
  <c r="C5" i="1"/>
  <c r="E5" i="4" l="1"/>
  <c r="F5" i="2"/>
  <c r="G5" s="1"/>
  <c r="C6" s="1"/>
  <c r="E6" s="1"/>
  <c r="F5" i="1"/>
  <c r="C6" s="1"/>
  <c r="F5" i="4" l="1"/>
  <c r="G5" s="1"/>
  <c r="C6" s="1"/>
  <c r="F6" i="1"/>
  <c r="C7" s="1"/>
  <c r="E6" i="4" l="1"/>
  <c r="F6" s="1"/>
  <c r="G6" s="1"/>
  <c r="C7" s="1"/>
  <c r="F6" i="2"/>
  <c r="G6" s="1"/>
  <c r="C7" s="1"/>
  <c r="E7" s="1"/>
  <c r="F7" i="1"/>
  <c r="C8" s="1"/>
  <c r="E7" i="4" l="1"/>
  <c r="F7" i="2"/>
  <c r="G7" s="1"/>
  <c r="C8" s="1"/>
  <c r="E8" s="1"/>
  <c r="F8" i="1"/>
  <c r="C9" s="1"/>
  <c r="F7" i="4" l="1"/>
  <c r="G7" s="1"/>
  <c r="C8" s="1"/>
  <c r="F9" i="1"/>
  <c r="C10" s="1"/>
  <c r="E8" i="4" l="1"/>
  <c r="F8" s="1"/>
  <c r="G8" s="1"/>
  <c r="C9" s="1"/>
  <c r="F8" i="2"/>
  <c r="G8" s="1"/>
  <c r="C9" s="1"/>
  <c r="E9" s="1"/>
  <c r="F10" i="1"/>
  <c r="C11" s="1"/>
  <c r="E9" i="4" l="1"/>
  <c r="F9" s="1"/>
  <c r="G9" s="1"/>
  <c r="C10" s="1"/>
  <c r="F9" i="2"/>
  <c r="G9" s="1"/>
  <c r="C10" s="1"/>
  <c r="E10" s="1"/>
  <c r="F11" i="1"/>
  <c r="E10" i="4" l="1"/>
  <c r="F10" s="1"/>
  <c r="G10" s="1"/>
  <c r="C11" s="1"/>
  <c r="F10" i="2"/>
  <c r="G10" s="1"/>
  <c r="C11" s="1"/>
  <c r="E11" s="1"/>
  <c r="E11" i="4" l="1"/>
  <c r="F11" s="1"/>
  <c r="G11" s="1"/>
  <c r="F11" i="2"/>
  <c r="F12" s="1"/>
  <c r="G11" l="1"/>
  <c r="F12" i="4"/>
</calcChain>
</file>

<file path=xl/sharedStrings.xml><?xml version="1.0" encoding="utf-8"?>
<sst xmlns="http://schemas.openxmlformats.org/spreadsheetml/2006/main" count="17" uniqueCount="7">
  <si>
    <t>cassa</t>
  </si>
  <si>
    <t>resa</t>
  </si>
  <si>
    <t>nuova cassa</t>
  </si>
  <si>
    <t>guadagno</t>
  </si>
  <si>
    <t>masaniello</t>
  </si>
  <si>
    <t>prelievo 50%</t>
  </si>
  <si>
    <t>prelievo 100%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</si>
</sst>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44" fontId="0" fillId="0" borderId="0" xfId="1" applyFont="1"/>
    <xf numFmtId="44" fontId="0" fillId="0" borderId="0" xfId="1" applyFont="1" applyBorder="1"/>
    <xf numFmtId="0" fontId="0" fillId="0" borderId="0" xfId="1" applyNumberFormat="1" applyFont="1"/>
    <xf numFmtId="0" fontId="0" fillId="0" borderId="0" xfId="1" applyNumberFormat="1" applyFont="1" applyAlignment="1">
      <alignment horizontal="center"/>
    </xf>
    <xf numFmtId="44" fontId="0" fillId="0" borderId="0" xfId="0" applyNumberFormat="1" applyAlignment="1">
      <alignment horizontal="center"/>
    </xf>
    <xf numFmtId="44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44" fontId="1" fillId="0" borderId="0" xfId="0" applyNumberFormat="1" applyFont="1" applyBorder="1"/>
    <xf numFmtId="0" fontId="1" fillId="0" borderId="0" xfId="0" applyNumberFormat="1" applyFont="1" applyBorder="1"/>
    <xf numFmtId="0" fontId="0" fillId="0" borderId="0" xfId="0" applyNumberFormat="1" applyFont="1" applyBorder="1" applyAlignment="1">
      <alignment horizontal="center"/>
    </xf>
    <xf numFmtId="44" fontId="0" fillId="0" borderId="0" xfId="0" applyNumberFormat="1" applyFont="1" applyBorder="1"/>
    <xf numFmtId="0" fontId="0" fillId="0" borderId="0" xfId="0" applyNumberFormat="1" applyFont="1" applyBorder="1"/>
    <xf numFmtId="44" fontId="0" fillId="2" borderId="0" xfId="1" applyFont="1" applyFill="1"/>
    <xf numFmtId="0" fontId="0" fillId="2" borderId="0" xfId="1" applyNumberFormat="1" applyFont="1" applyFill="1"/>
  </cellXfs>
  <cellStyles count="2">
    <cellStyle name="Normale" xfId="0" builtinId="0"/>
    <cellStyle name="Valuta" xfId="1" builtinId="4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€&quot;\ * #,##0.00_-;\-&quot;€&quot;\ * #,##0.00_-;_-&quot;€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€&quot;\ * #,##0.00_-;\-&quot;€&quot;\ * #,##0.00_-;_-&quot;€&quot;\ * &quot;-&quot;??_-;_-@_-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€&quot;\ * #,##0.00_-;\-&quot;€&quot;\ * #,##0.00_-;_-&quot;€&quot;\ * &quot;-&quot;??_-;_-@_-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€&quot;\ * #,##0.00_-;\-&quot;€&quot;\ * #,##0.00_-;_-&quot;€&quot;\ * &quot;-&quot;??_-;_-@_-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€&quot;\ * #,##0.00_-;\-&quot;€&quot;\ * #,##0.00_-;_-&quot;€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€&quot;\ * #,##0.00_-;\-&quot;€&quot;\ * #,##0.00_-;_-&quot;€&quot;\ * &quot;-&quot;??_-;_-@_-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€&quot;\ * #,##0.00_-;\-&quot;€&quot;\ * #,##0.00_-;_-&quot;€&quot;\ * &quot;-&quot;??_-;_-@_-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€&quot;\ * #,##0.00_-;\-&quot;€&quot;\ * #,##0.00_-;_-&quot;€&quot;\ * &quot;-&quot;??_-;_-@_-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€&quot;\ * #,##0.00_-;\-&quot;€&quot;\ * #,##0.00_-;_-&quot;€&quot;\ * &quot;-&quot;??_-;_-@_-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€&quot;\ * #,##0.00_-;\-&quot;€&quot;\ * #,##0.00_-;_-&quot;€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€&quot;\ * #,##0.00_-;\-&quot;€&quot;\ * #,##0.00_-;_-&quot;€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€&quot;\ * #,##0.00_-;\-&quot;€&quot;\ * #,##0.00_-;_-&quot;€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€&quot;\ * #,##0.00_-;\-&quot;€&quot;\ * #,##0.00_-;_-&quot;€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€&quot;\ * #,##0.00_-;\-&quot;€&quot;\ * #,##0.00_-;_-&quot;€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€&quot;\ * #,##0.00_-;\-&quot;€&quot;\ * #,##0.00_-;_-&quot;€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ella134" displayName="Tabella134" ref="B2:G12" totalsRowCount="1" headerRowDxfId="17" dataDxfId="16" headerRowCellStyle="Valuta" dataCellStyle="Valuta">
  <tableColumns count="6">
    <tableColumn id="1" name="masaniello" dataDxfId="21" totalsRowDxfId="13" dataCellStyle="Valuta">
      <calculatedColumnFormula>G2</calculatedColumnFormula>
    </tableColumn>
    <tableColumn id="5" name="cassa" dataDxfId="20" totalsRowDxfId="12" dataCellStyle="Valuta"/>
    <tableColumn id="2" name="resa" dataDxfId="19" totalsRowDxfId="11" dataCellStyle="Valuta"/>
    <tableColumn id="3" name="guadagno" dataDxfId="14" totalsRowDxfId="10" dataCellStyle="Valuta">
      <calculatedColumnFormula>Tabella134[[#This Row],[cassa]]*(Tabella134[[#This Row],[resa]]-1)</calculatedColumnFormula>
    </tableColumn>
    <tableColumn id="6" name="prelievo 100%" totalsRowFunction="custom" dataDxfId="15" totalsRowDxfId="9" dataCellStyle="Valuta">
      <calculatedColumnFormula>Tabella134[[#This Row],[guadagno]]</calculatedColumnFormula>
      <totalsRowFormula>SUM([prelievo 100%])</totalsRowFormula>
    </tableColumn>
    <tableColumn id="4" name="nuova cassa" dataDxfId="18" totalsRowDxfId="8" dataCellStyle="Valuta">
      <calculatedColumnFormula>C3*D3-Tabella134[[#This Row],[prelievo 100%]]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ella13" displayName="Tabella13" ref="B2:G12" totalsRowCount="1" headerRowDxfId="23" dataDxfId="26" headerRowCellStyle="Valuta" dataCellStyle="Valuta">
  <tableColumns count="6">
    <tableColumn id="1" name="masaniello" dataDxfId="29" totalsRowDxfId="6" dataCellStyle="Valuta">
      <calculatedColumnFormula>G2</calculatedColumnFormula>
    </tableColumn>
    <tableColumn id="5" name="cassa" dataDxfId="28" totalsRowDxfId="5" dataCellStyle="Valuta"/>
    <tableColumn id="2" name="resa" dataDxfId="27" totalsRowDxfId="4" dataCellStyle="Valuta"/>
    <tableColumn id="3" name="guadagno" dataDxfId="7" totalsRowDxfId="3" dataCellStyle="Valuta">
      <calculatedColumnFormula>Tabella13[[#This Row],[cassa]]*(Tabella13[[#This Row],[resa]]-1)</calculatedColumnFormula>
    </tableColumn>
    <tableColumn id="6" name="prelievo 50%" totalsRowFunction="custom" dataDxfId="25" totalsRowDxfId="2" dataCellStyle="Valuta">
      <calculatedColumnFormula>Tabella13[[#This Row],[guadagno]]/2</calculatedColumnFormula>
      <totalsRowFormula>SUM([prelievo 50%])</totalsRowFormula>
    </tableColumn>
    <tableColumn id="4" name="nuova cassa" dataDxfId="24" totalsRowDxfId="1" dataCellStyle="Valuta">
      <calculatedColumnFormula>C3*D3-Tabella13[[#This Row],[prelievo 50%]]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" name="Tabella1" displayName="Tabella1" ref="B2:F11" totalsRowShown="0" headerRowDxfId="22" dataDxfId="34" headerRowCellStyle="Valuta" dataCellStyle="Valuta">
  <tableColumns count="5">
    <tableColumn id="1" name="masaniello" dataDxfId="33" dataCellStyle="Valuta">
      <calculatedColumnFormula>F2</calculatedColumnFormula>
    </tableColumn>
    <tableColumn id="5" name="cassa" dataDxfId="32" dataCellStyle="Valuta"/>
    <tableColumn id="2" name="resa" dataDxfId="31" dataCellStyle="Valuta"/>
    <tableColumn id="3" name="guadagno" dataDxfId="0" dataCellStyle="Valuta">
      <calculatedColumnFormula>Tabella1[[#This Row],[cassa]]*(Tabella1[[#This Row],[resa]]-1)</calculatedColumnFormula>
    </tableColumn>
    <tableColumn id="4" name="nuova cassa" dataDxfId="30" dataCellStyle="Valuta">
      <calculatedColumnFormula>C3*D3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2"/>
  <sheetViews>
    <sheetView tabSelected="1" zoomScale="190" zoomScaleNormal="190" workbookViewId="0">
      <selection activeCell="C13" sqref="C13"/>
    </sheetView>
  </sheetViews>
  <sheetFormatPr defaultRowHeight="15"/>
  <cols>
    <col min="2" max="2" width="10.7109375" bestFit="1" customWidth="1"/>
    <col min="3" max="3" width="12" bestFit="1" customWidth="1"/>
    <col min="4" max="4" width="6.140625" bestFit="1" customWidth="1"/>
    <col min="5" max="5" width="11" bestFit="1" customWidth="1"/>
    <col min="6" max="6" width="13.85546875" bestFit="1" customWidth="1"/>
    <col min="7" max="7" width="12.85546875" bestFit="1" customWidth="1"/>
  </cols>
  <sheetData>
    <row r="2" spans="2:7">
      <c r="B2" s="4" t="s">
        <v>4</v>
      </c>
      <c r="C2" s="5" t="s">
        <v>0</v>
      </c>
      <c r="D2" s="6" t="s">
        <v>1</v>
      </c>
      <c r="E2" s="6" t="s">
        <v>3</v>
      </c>
      <c r="F2" s="5" t="s">
        <v>6</v>
      </c>
      <c r="G2" s="6" t="s">
        <v>2</v>
      </c>
    </row>
    <row r="3" spans="2:7">
      <c r="B3" s="4">
        <v>1</v>
      </c>
      <c r="C3" s="13">
        <v>300</v>
      </c>
      <c r="D3" s="14">
        <v>1.58</v>
      </c>
      <c r="E3" s="1">
        <f>Tabella134[[#This Row],[cassa]]*(Tabella134[[#This Row],[resa]]-1)</f>
        <v>174.00000000000003</v>
      </c>
      <c r="F3" s="1">
        <f>Tabella134[[#This Row],[guadagno]]</f>
        <v>174.00000000000003</v>
      </c>
      <c r="G3" s="1">
        <f>C3*D3-Tabella134[[#This Row],[prelievo 100%]]</f>
        <v>300</v>
      </c>
    </row>
    <row r="4" spans="2:7">
      <c r="B4" s="4">
        <v>2</v>
      </c>
      <c r="C4" s="1">
        <f>G3</f>
        <v>300</v>
      </c>
      <c r="D4" s="3">
        <f>D3</f>
        <v>1.58</v>
      </c>
      <c r="E4" s="1">
        <f>Tabella134[[#This Row],[cassa]]*(Tabella134[[#This Row],[resa]]-1)</f>
        <v>174.00000000000003</v>
      </c>
      <c r="F4" s="1">
        <f>Tabella134[[#This Row],[guadagno]]</f>
        <v>174.00000000000003</v>
      </c>
      <c r="G4" s="1">
        <f>C4*D4-Tabella134[[#This Row],[prelievo 100%]]</f>
        <v>300</v>
      </c>
    </row>
    <row r="5" spans="2:7">
      <c r="B5" s="4">
        <v>3</v>
      </c>
      <c r="C5" s="1">
        <f t="shared" ref="C5:C11" si="0">G4</f>
        <v>300</v>
      </c>
      <c r="D5" s="3">
        <f t="shared" ref="D5:D11" si="1">D4</f>
        <v>1.58</v>
      </c>
      <c r="E5" s="1">
        <f>Tabella134[[#This Row],[cassa]]*(Tabella134[[#This Row],[resa]]-1)</f>
        <v>174.00000000000003</v>
      </c>
      <c r="F5" s="1">
        <f>Tabella134[[#This Row],[guadagno]]</f>
        <v>174.00000000000003</v>
      </c>
      <c r="G5" s="1">
        <f>C5*D5-Tabella134[[#This Row],[prelievo 100%]]</f>
        <v>300</v>
      </c>
    </row>
    <row r="6" spans="2:7">
      <c r="B6" s="4">
        <v>4</v>
      </c>
      <c r="C6" s="1">
        <f t="shared" si="0"/>
        <v>300</v>
      </c>
      <c r="D6" s="3">
        <f t="shared" si="1"/>
        <v>1.58</v>
      </c>
      <c r="E6" s="1">
        <f>Tabella134[[#This Row],[cassa]]*(Tabella134[[#This Row],[resa]]-1)</f>
        <v>174.00000000000003</v>
      </c>
      <c r="F6" s="1">
        <f>Tabella134[[#This Row],[guadagno]]</f>
        <v>174.00000000000003</v>
      </c>
      <c r="G6" s="1">
        <f>C6*D6-Tabella134[[#This Row],[prelievo 100%]]</f>
        <v>300</v>
      </c>
    </row>
    <row r="7" spans="2:7">
      <c r="B7" s="4">
        <v>5</v>
      </c>
      <c r="C7" s="1">
        <f t="shared" si="0"/>
        <v>300</v>
      </c>
      <c r="D7" s="3">
        <f t="shared" si="1"/>
        <v>1.58</v>
      </c>
      <c r="E7" s="1">
        <f>Tabella134[[#This Row],[cassa]]*(Tabella134[[#This Row],[resa]]-1)</f>
        <v>174.00000000000003</v>
      </c>
      <c r="F7" s="1">
        <f>Tabella134[[#This Row],[guadagno]]</f>
        <v>174.00000000000003</v>
      </c>
      <c r="G7" s="1">
        <f>C7*D7-Tabella134[[#This Row],[prelievo 100%]]</f>
        <v>300</v>
      </c>
    </row>
    <row r="8" spans="2:7">
      <c r="B8" s="4">
        <v>6</v>
      </c>
      <c r="C8" s="1">
        <f t="shared" si="0"/>
        <v>300</v>
      </c>
      <c r="D8" s="3">
        <f t="shared" si="1"/>
        <v>1.58</v>
      </c>
      <c r="E8" s="1">
        <f>Tabella134[[#This Row],[cassa]]*(Tabella134[[#This Row],[resa]]-1)</f>
        <v>174.00000000000003</v>
      </c>
      <c r="F8" s="1">
        <f>Tabella134[[#This Row],[guadagno]]</f>
        <v>174.00000000000003</v>
      </c>
      <c r="G8" s="1">
        <f>C8*D8-Tabella134[[#This Row],[prelievo 100%]]</f>
        <v>300</v>
      </c>
    </row>
    <row r="9" spans="2:7">
      <c r="B9" s="4">
        <v>7</v>
      </c>
      <c r="C9" s="1">
        <f t="shared" si="0"/>
        <v>300</v>
      </c>
      <c r="D9" s="3">
        <f t="shared" si="1"/>
        <v>1.58</v>
      </c>
      <c r="E9" s="1">
        <f>Tabella134[[#This Row],[cassa]]*(Tabella134[[#This Row],[resa]]-1)</f>
        <v>174.00000000000003</v>
      </c>
      <c r="F9" s="1">
        <f>Tabella134[[#This Row],[guadagno]]</f>
        <v>174.00000000000003</v>
      </c>
      <c r="G9" s="2">
        <f>C9*D9-Tabella134[[#This Row],[prelievo 100%]]</f>
        <v>300</v>
      </c>
    </row>
    <row r="10" spans="2:7">
      <c r="B10" s="4">
        <v>8</v>
      </c>
      <c r="C10" s="1">
        <f t="shared" si="0"/>
        <v>300</v>
      </c>
      <c r="D10" s="3">
        <f t="shared" si="1"/>
        <v>1.58</v>
      </c>
      <c r="E10" s="1">
        <f>Tabella134[[#This Row],[cassa]]*(Tabella134[[#This Row],[resa]]-1)</f>
        <v>174.00000000000003</v>
      </c>
      <c r="F10" s="1">
        <f>Tabella134[[#This Row],[guadagno]]</f>
        <v>174.00000000000003</v>
      </c>
      <c r="G10" s="2">
        <f>C10*D10-Tabella134[[#This Row],[prelievo 100%]]</f>
        <v>300</v>
      </c>
    </row>
    <row r="11" spans="2:7">
      <c r="B11" s="4">
        <v>9</v>
      </c>
      <c r="C11" s="1">
        <f t="shared" si="0"/>
        <v>300</v>
      </c>
      <c r="D11" s="3">
        <f t="shared" si="1"/>
        <v>1.58</v>
      </c>
      <c r="E11" s="1">
        <f>Tabella134[[#This Row],[cassa]]*(Tabella134[[#This Row],[resa]]-1)</f>
        <v>174.00000000000003</v>
      </c>
      <c r="F11" s="1">
        <f>Tabella134[[#This Row],[guadagno]]</f>
        <v>174.00000000000003</v>
      </c>
      <c r="G11" s="2">
        <f>C11*D11-Tabella134[[#This Row],[prelievo 100%]]</f>
        <v>300</v>
      </c>
    </row>
    <row r="12" spans="2:7">
      <c r="B12" s="10"/>
      <c r="C12" s="11"/>
      <c r="D12" s="12"/>
      <c r="E12" s="11"/>
      <c r="F12" s="11">
        <f>SUM([prelievo 100%])</f>
        <v>1566.0000000000002</v>
      </c>
      <c r="G12" s="11"/>
    </row>
  </sheetData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2:G12"/>
  <sheetViews>
    <sheetView zoomScale="190" zoomScaleNormal="190" workbookViewId="0">
      <selection activeCell="C3" sqref="C3:D3"/>
    </sheetView>
  </sheetViews>
  <sheetFormatPr defaultRowHeight="15"/>
  <cols>
    <col min="2" max="2" width="10.7109375" bestFit="1" customWidth="1"/>
    <col min="3" max="3" width="12" bestFit="1" customWidth="1"/>
    <col min="4" max="4" width="6.140625" bestFit="1" customWidth="1"/>
    <col min="5" max="5" width="11" bestFit="1" customWidth="1"/>
    <col min="6" max="6" width="13.85546875" bestFit="1" customWidth="1"/>
    <col min="7" max="7" width="12.85546875" bestFit="1" customWidth="1"/>
  </cols>
  <sheetData>
    <row r="2" spans="2:7">
      <c r="B2" s="4" t="s">
        <v>4</v>
      </c>
      <c r="C2" s="5" t="s">
        <v>0</v>
      </c>
      <c r="D2" s="6" t="s">
        <v>1</v>
      </c>
      <c r="E2" s="6" t="s">
        <v>3</v>
      </c>
      <c r="F2" s="5" t="s">
        <v>5</v>
      </c>
      <c r="G2" s="6" t="s">
        <v>2</v>
      </c>
    </row>
    <row r="3" spans="2:7">
      <c r="B3" s="4">
        <v>1</v>
      </c>
      <c r="C3" s="13">
        <v>300</v>
      </c>
      <c r="D3" s="14">
        <v>1.58</v>
      </c>
      <c r="E3" s="1">
        <f>Tabella13[[#This Row],[cassa]]*(Tabella13[[#This Row],[resa]]-1)</f>
        <v>174.00000000000003</v>
      </c>
      <c r="F3" s="1">
        <f>Tabella13[[#This Row],[guadagno]]/2</f>
        <v>87.000000000000014</v>
      </c>
      <c r="G3" s="1">
        <f>C3*D3-Tabella13[[#This Row],[prelievo 50%]]</f>
        <v>387</v>
      </c>
    </row>
    <row r="4" spans="2:7">
      <c r="B4" s="4">
        <v>2</v>
      </c>
      <c r="C4" s="1">
        <f>G3</f>
        <v>387</v>
      </c>
      <c r="D4" s="3">
        <f>D3</f>
        <v>1.58</v>
      </c>
      <c r="E4" s="1">
        <f>Tabella13[[#This Row],[cassa]]*(Tabella13[[#This Row],[resa]]-1)</f>
        <v>224.46000000000004</v>
      </c>
      <c r="F4" s="1">
        <f>Tabella13[[#This Row],[guadagno]]/2</f>
        <v>112.23000000000002</v>
      </c>
      <c r="G4" s="1">
        <f>C4*D4-Tabella13[[#This Row],[prelievo 50%]]</f>
        <v>499.23</v>
      </c>
    </row>
    <row r="5" spans="2:7">
      <c r="B5" s="4">
        <v>3</v>
      </c>
      <c r="C5" s="1">
        <f t="shared" ref="C5:C11" si="0">G4</f>
        <v>499.23</v>
      </c>
      <c r="D5" s="3">
        <f t="shared" ref="D5:D11" si="1">D4</f>
        <v>1.58</v>
      </c>
      <c r="E5" s="1">
        <f>Tabella13[[#This Row],[cassa]]*(Tabella13[[#This Row],[resa]]-1)</f>
        <v>289.55340000000007</v>
      </c>
      <c r="F5" s="1">
        <f>Tabella13[[#This Row],[guadagno]]/2</f>
        <v>144.77670000000003</v>
      </c>
      <c r="G5" s="1">
        <f>C5*D5-Tabella13[[#This Row],[prelievo 50%]]</f>
        <v>644.00670000000002</v>
      </c>
    </row>
    <row r="6" spans="2:7">
      <c r="B6" s="4">
        <v>4</v>
      </c>
      <c r="C6" s="1">
        <f t="shared" si="0"/>
        <v>644.00670000000002</v>
      </c>
      <c r="D6" s="3">
        <f t="shared" si="1"/>
        <v>1.58</v>
      </c>
      <c r="E6" s="1">
        <f>Tabella13[[#This Row],[cassa]]*(Tabella13[[#This Row],[resa]]-1)</f>
        <v>373.52388600000006</v>
      </c>
      <c r="F6" s="1">
        <f>Tabella13[[#This Row],[guadagno]]/2</f>
        <v>186.76194300000003</v>
      </c>
      <c r="G6" s="1">
        <f>C6*D6-Tabella13[[#This Row],[prelievo 50%]]</f>
        <v>830.76864300000011</v>
      </c>
    </row>
    <row r="7" spans="2:7">
      <c r="B7" s="4">
        <v>5</v>
      </c>
      <c r="C7" s="1">
        <f t="shared" si="0"/>
        <v>830.76864300000011</v>
      </c>
      <c r="D7" s="3">
        <f t="shared" si="1"/>
        <v>1.58</v>
      </c>
      <c r="E7" s="1">
        <f>Tabella13[[#This Row],[cassa]]*(Tabella13[[#This Row],[resa]]-1)</f>
        <v>481.84581294000014</v>
      </c>
      <c r="F7" s="1">
        <f>Tabella13[[#This Row],[guadagno]]/2</f>
        <v>240.92290647000007</v>
      </c>
      <c r="G7" s="1">
        <f>C7*D7-Tabella13[[#This Row],[prelievo 50%]]</f>
        <v>1071.6915494700002</v>
      </c>
    </row>
    <row r="8" spans="2:7">
      <c r="B8" s="4">
        <v>6</v>
      </c>
      <c r="C8" s="1">
        <f t="shared" si="0"/>
        <v>1071.6915494700002</v>
      </c>
      <c r="D8" s="3">
        <f t="shared" si="1"/>
        <v>1.58</v>
      </c>
      <c r="E8" s="1">
        <f>Tabella13[[#This Row],[cassa]]*(Tabella13[[#This Row],[resa]]-1)</f>
        <v>621.58109869260022</v>
      </c>
      <c r="F8" s="1">
        <f>Tabella13[[#This Row],[guadagno]]/2</f>
        <v>310.79054934630011</v>
      </c>
      <c r="G8" s="1">
        <f>C8*D8-Tabella13[[#This Row],[prelievo 50%]]</f>
        <v>1382.4820988163001</v>
      </c>
    </row>
    <row r="9" spans="2:7">
      <c r="B9" s="4">
        <v>7</v>
      </c>
      <c r="C9" s="1">
        <f t="shared" si="0"/>
        <v>1382.4820988163001</v>
      </c>
      <c r="D9" s="3">
        <f t="shared" si="1"/>
        <v>1.58</v>
      </c>
      <c r="E9" s="1">
        <f>Tabella13[[#This Row],[cassa]]*(Tabella13[[#This Row],[resa]]-1)</f>
        <v>801.83961731345414</v>
      </c>
      <c r="F9" s="1">
        <f>Tabella13[[#This Row],[guadagno]]/2</f>
        <v>400.91980865672707</v>
      </c>
      <c r="G9" s="2">
        <f>C9*D9-Tabella13[[#This Row],[prelievo 50%]]</f>
        <v>1783.4019074730272</v>
      </c>
    </row>
    <row r="10" spans="2:7">
      <c r="B10" s="4">
        <v>8</v>
      </c>
      <c r="C10" s="1">
        <f t="shared" si="0"/>
        <v>1783.4019074730272</v>
      </c>
      <c r="D10" s="3">
        <f t="shared" si="1"/>
        <v>1.58</v>
      </c>
      <c r="E10" s="1">
        <f>Tabella13[[#This Row],[cassa]]*(Tabella13[[#This Row],[resa]]-1)</f>
        <v>1034.373106334356</v>
      </c>
      <c r="F10" s="1">
        <f>Tabella13[[#This Row],[guadagno]]/2</f>
        <v>517.18655316717798</v>
      </c>
      <c r="G10" s="2">
        <f>C10*D10-Tabella13[[#This Row],[prelievo 50%]]</f>
        <v>2300.5884606402051</v>
      </c>
    </row>
    <row r="11" spans="2:7">
      <c r="B11" s="4">
        <v>9</v>
      </c>
      <c r="C11" s="1">
        <f t="shared" si="0"/>
        <v>2300.5884606402051</v>
      </c>
      <c r="D11" s="3">
        <f t="shared" si="1"/>
        <v>1.58</v>
      </c>
      <c r="E11" s="1">
        <f>Tabella13[[#This Row],[cassa]]*(Tabella13[[#This Row],[resa]]-1)</f>
        <v>1334.3413071713192</v>
      </c>
      <c r="F11" s="1">
        <f>Tabella13[[#This Row],[guadagno]]/2</f>
        <v>667.17065358565958</v>
      </c>
      <c r="G11" s="2">
        <f>C11*D11-Tabella13[[#This Row],[prelievo 50%]]</f>
        <v>2967.7591142258643</v>
      </c>
    </row>
    <row r="12" spans="2:7">
      <c r="B12" s="7"/>
      <c r="C12" s="8"/>
      <c r="D12" s="9"/>
      <c r="E12" s="8"/>
      <c r="F12" s="8">
        <f>SUM([prelievo 50%])</f>
        <v>2667.7591142258652</v>
      </c>
      <c r="G12" s="8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2:F11"/>
  <sheetViews>
    <sheetView zoomScale="190" zoomScaleNormal="190" workbookViewId="0">
      <selection activeCell="B16" sqref="B16"/>
    </sheetView>
  </sheetViews>
  <sheetFormatPr defaultRowHeight="15"/>
  <cols>
    <col min="2" max="2" width="11" style="3" bestFit="1" customWidth="1"/>
    <col min="3" max="3" width="12.140625" style="1" bestFit="1" customWidth="1"/>
    <col min="4" max="4" width="9.28515625" style="1" bestFit="1" customWidth="1"/>
    <col min="5" max="5" width="12.5703125" style="1" customWidth="1"/>
    <col min="6" max="6" width="14.42578125" style="1" customWidth="1"/>
  </cols>
  <sheetData>
    <row r="2" spans="2:6">
      <c r="B2" s="4" t="s">
        <v>4</v>
      </c>
      <c r="C2" s="5" t="s">
        <v>0</v>
      </c>
      <c r="D2" s="6" t="s">
        <v>1</v>
      </c>
      <c r="E2" s="6" t="s">
        <v>3</v>
      </c>
      <c r="F2" s="6" t="s">
        <v>2</v>
      </c>
    </row>
    <row r="3" spans="2:6">
      <c r="B3" s="4">
        <v>1</v>
      </c>
      <c r="C3" s="13">
        <v>300</v>
      </c>
      <c r="D3" s="14">
        <v>1.58</v>
      </c>
      <c r="E3" s="1">
        <f>Tabella1[[#This Row],[cassa]]*(Tabella1[[#This Row],[resa]]-1)</f>
        <v>174.00000000000003</v>
      </c>
      <c r="F3" s="1">
        <f t="shared" ref="F3:F11" si="0">C3*D3</f>
        <v>474</v>
      </c>
    </row>
    <row r="4" spans="2:6">
      <c r="B4" s="4">
        <v>2</v>
      </c>
      <c r="C4" s="1">
        <f>F3</f>
        <v>474</v>
      </c>
      <c r="D4" s="3">
        <f>D3</f>
        <v>1.58</v>
      </c>
      <c r="E4" s="1">
        <f>Tabella1[[#This Row],[cassa]]*(Tabella1[[#This Row],[resa]]-1)</f>
        <v>274.92</v>
      </c>
      <c r="F4" s="1">
        <f t="shared" si="0"/>
        <v>748.92000000000007</v>
      </c>
    </row>
    <row r="5" spans="2:6">
      <c r="B5" s="4">
        <v>3</v>
      </c>
      <c r="C5" s="1">
        <f t="shared" ref="C5:C11" si="1">F4</f>
        <v>748.92000000000007</v>
      </c>
      <c r="D5" s="3">
        <f t="shared" ref="D5:D11" si="2">D4</f>
        <v>1.58</v>
      </c>
      <c r="E5" s="1">
        <f>Tabella1[[#This Row],[cassa]]*(Tabella1[[#This Row],[resa]]-1)</f>
        <v>434.37360000000007</v>
      </c>
      <c r="F5" s="1">
        <f t="shared" si="0"/>
        <v>1183.2936000000002</v>
      </c>
    </row>
    <row r="6" spans="2:6">
      <c r="B6" s="4">
        <v>4</v>
      </c>
      <c r="C6" s="1">
        <f t="shared" si="1"/>
        <v>1183.2936000000002</v>
      </c>
      <c r="D6" s="3">
        <f t="shared" si="2"/>
        <v>1.58</v>
      </c>
      <c r="E6" s="1">
        <f>Tabella1[[#This Row],[cassa]]*(Tabella1[[#This Row],[resa]]-1)</f>
        <v>686.31028800000024</v>
      </c>
      <c r="F6" s="1">
        <f t="shared" si="0"/>
        <v>1869.6038880000003</v>
      </c>
    </row>
    <row r="7" spans="2:6">
      <c r="B7" s="4">
        <v>5</v>
      </c>
      <c r="C7" s="1">
        <f t="shared" si="1"/>
        <v>1869.6038880000003</v>
      </c>
      <c r="D7" s="3">
        <f t="shared" si="2"/>
        <v>1.58</v>
      </c>
      <c r="E7" s="1">
        <f>Tabella1[[#This Row],[cassa]]*(Tabella1[[#This Row],[resa]]-1)</f>
        <v>1084.3702550400003</v>
      </c>
      <c r="F7" s="1">
        <f t="shared" si="0"/>
        <v>2953.9741430400009</v>
      </c>
    </row>
    <row r="8" spans="2:6">
      <c r="B8" s="4">
        <v>6</v>
      </c>
      <c r="C8" s="1">
        <f t="shared" si="1"/>
        <v>2953.9741430400009</v>
      </c>
      <c r="D8" s="3">
        <f t="shared" si="2"/>
        <v>1.58</v>
      </c>
      <c r="E8" s="1">
        <f>Tabella1[[#This Row],[cassa]]*(Tabella1[[#This Row],[resa]]-1)</f>
        <v>1713.3050029632006</v>
      </c>
      <c r="F8" s="1">
        <f t="shared" si="0"/>
        <v>4667.2791460032013</v>
      </c>
    </row>
    <row r="9" spans="2:6">
      <c r="B9" s="4">
        <v>7</v>
      </c>
      <c r="C9" s="1">
        <f t="shared" si="1"/>
        <v>4667.2791460032013</v>
      </c>
      <c r="D9" s="3">
        <f t="shared" si="2"/>
        <v>1.58</v>
      </c>
      <c r="E9" s="1">
        <f>Tabella1[[#This Row],[cassa]]*(Tabella1[[#This Row],[resa]]-1)</f>
        <v>2707.021904681857</v>
      </c>
      <c r="F9" s="2">
        <f t="shared" si="0"/>
        <v>7374.3010506850587</v>
      </c>
    </row>
    <row r="10" spans="2:6">
      <c r="B10" s="4">
        <v>8</v>
      </c>
      <c r="C10" s="1">
        <f t="shared" si="1"/>
        <v>7374.3010506850587</v>
      </c>
      <c r="D10" s="3">
        <f t="shared" si="2"/>
        <v>1.58</v>
      </c>
      <c r="E10" s="1">
        <f>Tabella1[[#This Row],[cassa]]*(Tabella1[[#This Row],[resa]]-1)</f>
        <v>4277.0946093973344</v>
      </c>
      <c r="F10" s="2">
        <f t="shared" si="0"/>
        <v>11651.395660082393</v>
      </c>
    </row>
    <row r="11" spans="2:6">
      <c r="B11" s="4">
        <v>9</v>
      </c>
      <c r="C11" s="1">
        <f t="shared" si="1"/>
        <v>11651.395660082393</v>
      </c>
      <c r="D11" s="3">
        <f t="shared" si="2"/>
        <v>1.58</v>
      </c>
      <c r="E11" s="1">
        <f>Tabella1[[#This Row],[cassa]]*(Tabella1[[#This Row],[resa]]-1)</f>
        <v>6757.8094828477888</v>
      </c>
      <c r="F11" s="2">
        <f t="shared" si="0"/>
        <v>18409.205142930183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Prelievo 100%</vt:lpstr>
      <vt:lpstr>Prelievo 50%</vt:lpstr>
      <vt:lpstr>Ricapitalizzazione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Web</dc:creator>
  <cp:lastModifiedBy>Computer Web</cp:lastModifiedBy>
  <dcterms:created xsi:type="dcterms:W3CDTF">2015-12-19T09:29:40Z</dcterms:created>
  <dcterms:modified xsi:type="dcterms:W3CDTF">2015-12-19T09:50:21Z</dcterms:modified>
</cp:coreProperties>
</file>